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Alexandra Janzon\Documents\kassör\"/>
    </mc:Choice>
  </mc:AlternateContent>
  <xr:revisionPtr revIDLastSave="0" documentId="8_{DA9CF52D-E97F-42BC-ACB4-DB39124D7761}" xr6:coauthVersionLast="32" xr6:coauthVersionMax="32" xr10:uidLastSave="{00000000-0000-0000-0000-000000000000}"/>
  <bookViews>
    <workbookView xWindow="0" yWindow="0" windowWidth="15200" windowHeight="6950" tabRatio="905" xr2:uid="{00000000-000D-0000-FFFF-FFFF00000000}"/>
  </bookViews>
  <sheets>
    <sheet name="Budgetresultat" sheetId="1" r:id="rId1"/>
    <sheet name="Gyckel &amp; toast" sheetId="2" r:id="rId2"/>
    <sheet name="Medlemsverksamhet" sheetId="4" r:id="rId3"/>
    <sheet name="Föreningslokaler" sheetId="6" r:id="rId4"/>
    <sheet name="Föreningsprofilprodukter" sheetId="7" r:id="rId5"/>
    <sheet name="Uppsättning" sheetId="8" r:id="rId6"/>
    <sheet name="Medlemsavgift" sheetId="9" r:id="rId7"/>
    <sheet name="Administration" sheetId="3" r:id="rId8"/>
    <sheet name="LUS" sheetId="12" r:id="rId9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42" i="4"/>
  <c r="D20" i="4"/>
  <c r="D5" i="1" s="1"/>
  <c r="D4" i="1"/>
  <c r="C4" i="1"/>
  <c r="D45" i="4" l="1"/>
  <c r="C20" i="4"/>
  <c r="C42" i="4"/>
  <c r="D9" i="8"/>
  <c r="D17" i="8"/>
  <c r="D20" i="1" l="1"/>
  <c r="C5" i="1"/>
  <c r="C17" i="1"/>
  <c r="C16" i="1"/>
  <c r="C6" i="12"/>
  <c r="C11" i="1" s="1"/>
  <c r="D6" i="12"/>
  <c r="D11" i="1" s="1"/>
  <c r="C13" i="12"/>
  <c r="C16" i="12" s="1"/>
  <c r="D13" i="12"/>
  <c r="D16" i="12" s="1"/>
  <c r="C6" i="1"/>
  <c r="D10" i="3"/>
  <c r="D10" i="1" s="1"/>
  <c r="C10" i="3"/>
  <c r="C10" i="1" s="1"/>
  <c r="C35" i="3"/>
  <c r="C22" i="1" s="1"/>
  <c r="D35" i="3"/>
  <c r="D22" i="1" s="1"/>
  <c r="C11" i="9"/>
  <c r="C21" i="1" s="1"/>
  <c r="D11" i="9"/>
  <c r="C7" i="9"/>
  <c r="C9" i="1" s="1"/>
  <c r="D7" i="9"/>
  <c r="D9" i="1" s="1"/>
  <c r="D8" i="1"/>
  <c r="C9" i="8"/>
  <c r="C8" i="1" s="1"/>
  <c r="C17" i="8"/>
  <c r="C20" i="1" s="1"/>
  <c r="C8" i="7"/>
  <c r="C7" i="1" s="1"/>
  <c r="D8" i="7"/>
  <c r="D7" i="1" s="1"/>
  <c r="C16" i="7"/>
  <c r="D16" i="7"/>
  <c r="D19" i="1" s="1"/>
  <c r="D20" i="6"/>
  <c r="D18" i="1" s="1"/>
  <c r="C20" i="6"/>
  <c r="C18" i="1" s="1"/>
  <c r="C19" i="7" l="1"/>
  <c r="D20" i="8"/>
  <c r="D23" i="6"/>
  <c r="C23" i="1"/>
  <c r="D23" i="1"/>
  <c r="D25" i="1" s="1"/>
  <c r="C19" i="1"/>
  <c r="C13" i="1"/>
  <c r="D13" i="1"/>
  <c r="C23" i="6"/>
  <c r="D38" i="3"/>
  <c r="C38" i="3"/>
  <c r="D14" i="9"/>
  <c r="C14" i="9"/>
  <c r="C20" i="8"/>
  <c r="D19" i="7"/>
  <c r="C45" i="4"/>
  <c r="C25" i="1" l="1"/>
  <c r="C29" i="1" s="1"/>
  <c r="D29" i="1"/>
  <c r="C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Jinshu Pan</author>
  </authors>
  <commentList>
    <comment ref="D12" authorId="0" shapeId="0" xr:uid="{218677E8-62A2-4AB9-9959-C57D6E12DC45}">
      <text>
        <r>
          <rPr>
            <b/>
            <sz val="9"/>
            <color indexed="81"/>
            <rFont val="Tahoma"/>
            <family val="2"/>
          </rPr>
          <t>Jinshu Pan:</t>
        </r>
        <r>
          <rPr>
            <sz val="9"/>
            <color indexed="81"/>
            <rFont val="Tahoma"/>
            <family val="2"/>
          </rPr>
          <t xml:space="preserve">
Dom kommer tillbaka 2019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Jinshu Pan</author>
  </authors>
  <commentList>
    <comment ref="C2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Jinshu Pan:
</t>
        </r>
        <r>
          <rPr>
            <sz val="9"/>
            <color indexed="81"/>
            <rFont val="Tahoma"/>
            <family val="2"/>
          </rPr>
          <t>avskriven</t>
        </r>
      </text>
    </comment>
    <comment ref="C28" authorId="0" shapeId="0" xr:uid="{00000000-0006-0000-0700-000002000000}">
      <text>
        <r>
          <rPr>
            <b/>
            <sz val="9"/>
            <color indexed="81"/>
            <rFont val="Tahoma"/>
            <charset val="1"/>
          </rPr>
          <t>Jinshu Pan:</t>
        </r>
        <r>
          <rPr>
            <sz val="9"/>
            <color indexed="81"/>
            <rFont val="Tahoma"/>
            <charset val="1"/>
          </rPr>
          <t xml:space="preserve">
Avskriven</t>
        </r>
      </text>
    </comment>
  </commentList>
</comments>
</file>

<file path=xl/sharedStrings.xml><?xml version="1.0" encoding="utf-8"?>
<sst xmlns="http://schemas.openxmlformats.org/spreadsheetml/2006/main" count="180" uniqueCount="100">
  <si>
    <t>Budget 2018</t>
  </si>
  <si>
    <t>Intäkter</t>
  </si>
  <si>
    <t>Gyckel och Toastning</t>
  </si>
  <si>
    <t>Budgetproposition</t>
  </si>
  <si>
    <t>Medlemsverksamhet</t>
  </si>
  <si>
    <t>Föreningslokaler</t>
  </si>
  <si>
    <t>Föreningsprofilprodukter</t>
  </si>
  <si>
    <t>Uppsättning</t>
  </si>
  <si>
    <t>Medlemsavgifter</t>
  </si>
  <si>
    <t>Administration</t>
  </si>
  <si>
    <t>LUS-fond</t>
  </si>
  <si>
    <t>Summan, intäkter:</t>
  </si>
  <si>
    <t>Summan, kostander:</t>
  </si>
  <si>
    <t>Gyckel och toastning</t>
  </si>
  <si>
    <t>Kostnader</t>
  </si>
  <si>
    <t>Gyckel och toast-ersättning</t>
  </si>
  <si>
    <t>Summan, Intäkter:</t>
  </si>
  <si>
    <t>Summan, kostnader:</t>
  </si>
  <si>
    <t>Resultat:</t>
  </si>
  <si>
    <t>Punschprovning</t>
  </si>
  <si>
    <t>Höstfesten</t>
  </si>
  <si>
    <t>Vårgrillning</t>
  </si>
  <si>
    <t>Afterwork</t>
  </si>
  <si>
    <t>Julfesten</t>
  </si>
  <si>
    <t>Bankett</t>
  </si>
  <si>
    <t>Kadaverlunch</t>
  </si>
  <si>
    <t>Wasafest</t>
  </si>
  <si>
    <t>SMASK</t>
  </si>
  <si>
    <t>Spex-bio</t>
  </si>
  <si>
    <t>Trivelselkväll(Spex-bio)</t>
  </si>
  <si>
    <t>Dryckesinköp</t>
  </si>
  <si>
    <t>Föreningsutveckling</t>
  </si>
  <si>
    <t>Försäljning</t>
  </si>
  <si>
    <t>Lokaluthyrning</t>
  </si>
  <si>
    <t>Sponsring byggvaror</t>
  </si>
  <si>
    <t>Förbrukningsmaterial</t>
  </si>
  <si>
    <t>Förbrukningsinventarier</t>
  </si>
  <si>
    <t>Köksutrustning</t>
  </si>
  <si>
    <t>Renovering kök</t>
  </si>
  <si>
    <t>Köp med Byggmax-presentkort</t>
  </si>
  <si>
    <t>Lokalhyra</t>
  </si>
  <si>
    <t>Tröjor</t>
  </si>
  <si>
    <t>Märke</t>
  </si>
  <si>
    <t>Pins</t>
  </si>
  <si>
    <t>Jubileumsbok</t>
  </si>
  <si>
    <t>Ränta uppsättnignslån</t>
  </si>
  <si>
    <t>Teknikutrustningshyra</t>
  </si>
  <si>
    <t>Uppsättningspunsch</t>
  </si>
  <si>
    <t>Resultat Uppsättning</t>
  </si>
  <si>
    <t>Fondväggshyra</t>
  </si>
  <si>
    <t>lån till uppsättningen</t>
  </si>
  <si>
    <t>Uppsättningspresent</t>
  </si>
  <si>
    <t>Dramafika</t>
  </si>
  <si>
    <t>Basmedlemskap</t>
  </si>
  <si>
    <t>Augustusmedlemskap</t>
  </si>
  <si>
    <t>Medlemsavgift</t>
  </si>
  <si>
    <t>Styrelsesammanträden</t>
  </si>
  <si>
    <t>Styrelseöverlämning</t>
  </si>
  <si>
    <t>Valberedningsöverlämning</t>
  </si>
  <si>
    <t>Ledningsgruppsöverlämning</t>
  </si>
  <si>
    <t>Avtackning styrelsen</t>
  </si>
  <si>
    <t>IT-tjänsten</t>
  </si>
  <si>
    <t>Datalagring</t>
  </si>
  <si>
    <t>Bankkostnader</t>
  </si>
  <si>
    <t>Protokoll och utskrifter</t>
  </si>
  <si>
    <t>KH-ersättning</t>
  </si>
  <si>
    <t>KH-intäkt</t>
  </si>
  <si>
    <t>Övrigt</t>
  </si>
  <si>
    <t>Verktyg och inventarier</t>
  </si>
  <si>
    <t>Reklam och PR</t>
  </si>
  <si>
    <t>Representation och upp vaktning</t>
  </si>
  <si>
    <t>Avskrivning Fondvägg</t>
  </si>
  <si>
    <t>Avskrivning teknikutrustning</t>
  </si>
  <si>
    <t>Räntekostnader för kortfristiga skulder</t>
  </si>
  <si>
    <t>Avskrivning verktyg och inventarier</t>
  </si>
  <si>
    <t>Erhållna gåvor och andra donationer</t>
  </si>
  <si>
    <t xml:space="preserve">Övriga erhållna bidrag </t>
  </si>
  <si>
    <t>Kontorsmaterial</t>
  </si>
  <si>
    <t>Postbefordran</t>
  </si>
  <si>
    <t>LUS</t>
  </si>
  <si>
    <t>LUS-fondinsamling</t>
  </si>
  <si>
    <t>Blommor</t>
  </si>
  <si>
    <t>Ram</t>
  </si>
  <si>
    <t>Diplomtryck</t>
  </si>
  <si>
    <t>Påskfest</t>
  </si>
  <si>
    <t>Kilttygsinköp</t>
  </si>
  <si>
    <t xml:space="preserve">Hyrbilskostnader </t>
  </si>
  <si>
    <t>Bilersättning</t>
  </si>
  <si>
    <t>Backstage försäljning(spexM)</t>
  </si>
  <si>
    <t>Uppsättningsfester(SpexM)</t>
  </si>
  <si>
    <t>Söndasgfika(SpexM)</t>
  </si>
  <si>
    <t>Utfall 2017</t>
  </si>
  <si>
    <t>Dryckeservering</t>
  </si>
  <si>
    <t>Teambuilding(SpexM)</t>
  </si>
  <si>
    <t>Lokalutrustning</t>
  </si>
  <si>
    <t>prel. Utfall 2018</t>
  </si>
  <si>
    <t>Prel. Utfall 2018</t>
  </si>
  <si>
    <t xml:space="preserve"> SpexM(Uppsättningsfester + Backstage)</t>
  </si>
  <si>
    <t>prel.Utfall 2018</t>
  </si>
  <si>
    <t>Märken + pins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</si>
</sst>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r&quot;;[Red]\-#,##0.00\ &quot;kr&quot;"/>
    <numFmt numFmtId="165" formatCode="_-* #,##0.00\ [$kr-41D]_-;\-* #,##0.00\ [$kr-41D]_-;_-* &quot;-&quot;??\ [$kr-41D]_-;_-@_-"/>
    <numFmt numFmtId="166" formatCode="#,##0.00\ &quot;kr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5"/>
      <color theme="3"/>
      <name val="Times New Roman"/>
      <family val="1"/>
    </font>
    <font>
      <b/>
      <sz val="13"/>
      <color theme="3"/>
      <name val="Times New Roman"/>
      <family val="1"/>
    </font>
    <font>
      <b/>
      <sz val="18"/>
      <color theme="3"/>
      <name val="Times New Roman"/>
      <family val="1"/>
    </font>
    <font>
      <sz val="18"/>
      <color theme="3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8">
    <xf numFmtId="0" fontId="0" fillId="0" borderId="0" xfId="0"/>
    <xf numFmtId="0" fontId="5" fillId="0" borderId="0" xfId="0" applyFont="1"/>
    <xf numFmtId="165" fontId="5" fillId="0" borderId="0" xfId="0" applyNumberFormat="1" applyFont="1"/>
    <xf numFmtId="0" fontId="5" fillId="0" borderId="0" xfId="0" applyFont="1" applyAlignment="1">
      <alignment horizontal="right"/>
    </xf>
    <xf numFmtId="164" fontId="5" fillId="0" borderId="0" xfId="0" applyNumberFormat="1" applyFont="1"/>
    <xf numFmtId="0" fontId="5" fillId="0" borderId="7" xfId="0" applyFont="1" applyBorder="1"/>
    <xf numFmtId="0" fontId="5" fillId="0" borderId="7" xfId="0" applyFont="1" applyBorder="1" applyAlignment="1">
      <alignment horizontal="right"/>
    </xf>
    <xf numFmtId="164" fontId="5" fillId="0" borderId="7" xfId="0" applyNumberFormat="1" applyFont="1" applyBorder="1"/>
    <xf numFmtId="164" fontId="5" fillId="3" borderId="7" xfId="5" applyNumberFormat="1" applyFont="1" applyBorder="1"/>
    <xf numFmtId="0" fontId="7" fillId="0" borderId="1" xfId="2" applyFont="1" applyAlignment="1">
      <alignment horizontal="right"/>
    </xf>
    <xf numFmtId="165" fontId="5" fillId="3" borderId="0" xfId="5" applyNumberFormat="1" applyFont="1"/>
    <xf numFmtId="164" fontId="5" fillId="3" borderId="0" xfId="5" applyNumberFormat="1" applyFont="1" applyAlignment="1">
      <alignment horizontal="right"/>
    </xf>
    <xf numFmtId="164" fontId="5" fillId="3" borderId="0" xfId="5" applyNumberFormat="1" applyFont="1"/>
    <xf numFmtId="165" fontId="5" fillId="3" borderId="7" xfId="5" applyNumberFormat="1" applyFont="1" applyBorder="1"/>
    <xf numFmtId="0" fontId="8" fillId="0" borderId="7" xfId="3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165" fontId="5" fillId="3" borderId="4" xfId="5" applyNumberFormat="1" applyFont="1" applyBorder="1" applyAlignment="1">
      <alignment horizontal="center"/>
    </xf>
    <xf numFmtId="0" fontId="5" fillId="5" borderId="3" xfId="4" applyFont="1" applyFill="1" applyBorder="1" applyAlignment="1">
      <alignment horizontal="center"/>
    </xf>
    <xf numFmtId="0" fontId="8" fillId="0" borderId="0" xfId="3" applyFont="1" applyBorder="1" applyAlignment="1">
      <alignment horizontal="right"/>
    </xf>
    <xf numFmtId="0" fontId="1" fillId="3" borderId="0" xfId="5"/>
    <xf numFmtId="0" fontId="5" fillId="3" borderId="7" xfId="5" applyFont="1" applyBorder="1"/>
    <xf numFmtId="0" fontId="5" fillId="3" borderId="0" xfId="5" applyFont="1"/>
    <xf numFmtId="0" fontId="5" fillId="3" borderId="0" xfId="5" applyFont="1" applyBorder="1"/>
    <xf numFmtId="0" fontId="11" fillId="0" borderId="0" xfId="0" applyFont="1"/>
    <xf numFmtId="0" fontId="11" fillId="0" borderId="7" xfId="0" applyFont="1" applyBorder="1" applyAlignment="1">
      <alignment horizontal="right"/>
    </xf>
    <xf numFmtId="0" fontId="11" fillId="3" borderId="7" xfId="5" applyFont="1" applyBorder="1"/>
    <xf numFmtId="0" fontId="11" fillId="0" borderId="7" xfId="0" applyFont="1" applyBorder="1"/>
    <xf numFmtId="0" fontId="12" fillId="0" borderId="0" xfId="0" applyFont="1"/>
    <xf numFmtId="164" fontId="5" fillId="3" borderId="0" xfId="5" applyNumberFormat="1" applyFont="1" applyBorder="1"/>
    <xf numFmtId="164" fontId="5" fillId="0" borderId="0" xfId="0" applyNumberFormat="1" applyFont="1" applyBorder="1"/>
    <xf numFmtId="0" fontId="7" fillId="0" borderId="0" xfId="2" applyFont="1" applyBorder="1" applyAlignment="1">
      <alignment horizontal="right"/>
    </xf>
    <xf numFmtId="0" fontId="6" fillId="0" borderId="0" xfId="0" applyFont="1"/>
    <xf numFmtId="164" fontId="5" fillId="0" borderId="0" xfId="0" applyNumberFormat="1" applyFont="1" applyAlignment="1">
      <alignment horizontal="right"/>
    </xf>
    <xf numFmtId="166" fontId="17" fillId="3" borderId="7" xfId="5" applyNumberFormat="1" applyFont="1" applyBorder="1"/>
    <xf numFmtId="0" fontId="9" fillId="4" borderId="5" xfId="1" applyFont="1" applyFill="1" applyBorder="1" applyAlignment="1">
      <alignment horizontal="center"/>
    </xf>
    <xf numFmtId="0" fontId="10" fillId="4" borderId="6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</cellXfs>
  <cellStyles count="6">
    <cellStyle name="20 % - Dekorfärg1" xfId="4" builtinId="30"/>
    <cellStyle name="40 % - Dekorfärg1" xfId="5" builtinId="31"/>
    <cellStyle name="Normal" xfId="0" builtinId="0"/>
    <cellStyle name="Rubrik" xfId="1" builtinId="15"/>
    <cellStyle name="Rubrik 1" xfId="2" builtinId="16"/>
    <cellStyle name="Rubrik 2" xfId="3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tabSelected="1" workbookViewId="0">
      <selection activeCell="C3" sqref="C3"/>
    </sheetView>
  </sheetViews>
  <sheetFormatPr defaultColWidth="9.1796875" defaultRowHeight="14" x14ac:dyDescent="0.3"/>
  <cols>
    <col min="1" max="1" width="11.7265625" style="1" bestFit="1" customWidth="1"/>
    <col min="2" max="2" width="23.81640625" style="3" bestFit="1" customWidth="1"/>
    <col min="3" max="3" width="16.81640625" style="1" customWidth="1"/>
    <col min="4" max="4" width="17.1796875" style="2" customWidth="1"/>
    <col min="5" max="16384" width="9.1796875" style="1"/>
  </cols>
  <sheetData>
    <row r="1" spans="1:4" ht="23.5" thickBot="1" x14ac:dyDescent="0.55000000000000004">
      <c r="A1" s="35" t="s">
        <v>3</v>
      </c>
      <c r="B1" s="36"/>
      <c r="C1" s="18" t="s">
        <v>95</v>
      </c>
      <c r="D1" s="17" t="s">
        <v>0</v>
      </c>
    </row>
    <row r="2" spans="1:4" x14ac:dyDescent="0.3">
      <c r="D2" s="10"/>
    </row>
    <row r="3" spans="1:4" ht="19.5" thickBot="1" x14ac:dyDescent="0.45">
      <c r="B3" s="9" t="s">
        <v>1</v>
      </c>
      <c r="D3" s="10"/>
    </row>
    <row r="4" spans="1:4" ht="14.5" thickTop="1" x14ac:dyDescent="0.3">
      <c r="B4" s="3" t="s">
        <v>2</v>
      </c>
      <c r="C4" s="4">
        <f>SUM('Gyckel &amp; toast'!C6)</f>
        <v>0</v>
      </c>
      <c r="D4" s="11">
        <f>SUM('Gyckel &amp; toast'!D4)</f>
        <v>15000</v>
      </c>
    </row>
    <row r="5" spans="1:4" x14ac:dyDescent="0.3">
      <c r="B5" s="3" t="s">
        <v>4</v>
      </c>
      <c r="C5" s="4">
        <f>SUM(Medlemsverksamhet!C20)</f>
        <v>70871</v>
      </c>
      <c r="D5" s="11">
        <f>SUM(Medlemsverksamhet!D20)</f>
        <v>107500</v>
      </c>
    </row>
    <row r="6" spans="1:4" x14ac:dyDescent="0.3">
      <c r="B6" s="3" t="s">
        <v>5</v>
      </c>
      <c r="C6" s="4">
        <f>SUM(Föreningslokaler!C8)</f>
        <v>0</v>
      </c>
      <c r="D6" s="11">
        <v>0</v>
      </c>
    </row>
    <row r="7" spans="1:4" x14ac:dyDescent="0.3">
      <c r="B7" s="3" t="s">
        <v>6</v>
      </c>
      <c r="C7" s="4">
        <f>SUM(Föreningsprofilprodukter!C8)</f>
        <v>2970</v>
      </c>
      <c r="D7" s="11">
        <f>SUM(Föreningsprofilprodukter!D8)</f>
        <v>7500</v>
      </c>
    </row>
    <row r="8" spans="1:4" x14ac:dyDescent="0.3">
      <c r="B8" s="3" t="s">
        <v>7</v>
      </c>
      <c r="C8" s="4">
        <f>SUM(Uppsättning!C9)</f>
        <v>98333.64</v>
      </c>
      <c r="D8" s="11">
        <f>SUM(Uppsättning!D9)</f>
        <v>40150</v>
      </c>
    </row>
    <row r="9" spans="1:4" x14ac:dyDescent="0.3">
      <c r="B9" s="3" t="s">
        <v>8</v>
      </c>
      <c r="C9" s="4">
        <f>SUM(Medlemsavgift!C7)</f>
        <v>3600</v>
      </c>
      <c r="D9" s="11">
        <f>SUM(Medlemsavgift!D7)</f>
        <v>13000</v>
      </c>
    </row>
    <row r="10" spans="1:4" x14ac:dyDescent="0.3">
      <c r="B10" s="3" t="s">
        <v>9</v>
      </c>
      <c r="C10" s="4">
        <f>SUM(Administration!C10)</f>
        <v>9700</v>
      </c>
      <c r="D10" s="11">
        <f>SUM(Administration!D10)</f>
        <v>0</v>
      </c>
    </row>
    <row r="11" spans="1:4" x14ac:dyDescent="0.3">
      <c r="B11" s="3" t="s">
        <v>10</v>
      </c>
      <c r="C11" s="4">
        <f>SUM(LUS!C6)</f>
        <v>1860.18</v>
      </c>
      <c r="D11" s="11">
        <f>SUM(LUS!D6)</f>
        <v>1000</v>
      </c>
    </row>
    <row r="12" spans="1:4" x14ac:dyDescent="0.3">
      <c r="B12" s="6"/>
      <c r="C12" s="5"/>
      <c r="D12" s="13"/>
    </row>
    <row r="13" spans="1:4" ht="16.5" x14ac:dyDescent="0.35">
      <c r="B13" s="14" t="s">
        <v>11</v>
      </c>
      <c r="C13" s="7">
        <f>SUM(C4:C12)</f>
        <v>187334.82</v>
      </c>
      <c r="D13" s="13">
        <f>SUM(D4:D12)</f>
        <v>184150</v>
      </c>
    </row>
    <row r="14" spans="1:4" x14ac:dyDescent="0.3">
      <c r="D14" s="10"/>
    </row>
    <row r="15" spans="1:4" ht="19.5" thickBot="1" x14ac:dyDescent="0.45">
      <c r="B15" s="9" t="s">
        <v>14</v>
      </c>
      <c r="D15" s="10"/>
    </row>
    <row r="16" spans="1:4" ht="14.5" thickTop="1" x14ac:dyDescent="0.3">
      <c r="B16" s="3" t="s">
        <v>2</v>
      </c>
      <c r="C16" s="4">
        <f>SUM('Gyckel &amp; toast'!C11)</f>
        <v>0</v>
      </c>
      <c r="D16" s="12">
        <f>SUM('Gyckel &amp; toast'!C14)</f>
        <v>0</v>
      </c>
    </row>
    <row r="17" spans="1:23" x14ac:dyDescent="0.3">
      <c r="B17" s="3" t="s">
        <v>4</v>
      </c>
      <c r="C17" s="4">
        <f>SUM(Medlemsverksamhet!C42)</f>
        <v>65798.94</v>
      </c>
      <c r="D17" s="10">
        <f>SUM(Medlemsverksamhet!D42)</f>
        <v>105500</v>
      </c>
    </row>
    <row r="18" spans="1:23" x14ac:dyDescent="0.3">
      <c r="B18" s="3" t="s">
        <v>5</v>
      </c>
      <c r="C18" s="4">
        <f>SUM(Föreningslokaler!C20)</f>
        <v>5270</v>
      </c>
      <c r="D18" s="12">
        <f>SUM(Föreningslokaler!D20)</f>
        <v>7000</v>
      </c>
    </row>
    <row r="19" spans="1:23" x14ac:dyDescent="0.3">
      <c r="B19" s="3" t="s">
        <v>6</v>
      </c>
      <c r="C19" s="4">
        <f>SUM(Föreningsprofilprodukter!C16)</f>
        <v>0</v>
      </c>
      <c r="D19" s="12">
        <f>SUM(Föreningsprofilprodukter!D16)</f>
        <v>7000</v>
      </c>
    </row>
    <row r="20" spans="1:23" x14ac:dyDescent="0.3">
      <c r="B20" s="3" t="s">
        <v>7</v>
      </c>
      <c r="C20" s="4">
        <f>SUM(Uppsättning!C17)</f>
        <v>10815.6</v>
      </c>
      <c r="D20" s="12">
        <f>SUM(Uppsättning!D17)</f>
        <v>36500</v>
      </c>
    </row>
    <row r="21" spans="1:23" x14ac:dyDescent="0.3">
      <c r="B21" s="3" t="s">
        <v>8</v>
      </c>
      <c r="C21" s="4">
        <f>SUM(Medlemsavgift!C11)</f>
        <v>0</v>
      </c>
      <c r="D21" s="12">
        <v>0</v>
      </c>
    </row>
    <row r="22" spans="1:23" x14ac:dyDescent="0.3">
      <c r="B22" s="3" t="s">
        <v>9</v>
      </c>
      <c r="C22" s="4">
        <f>SUM(Administration!C35)</f>
        <v>11970.68</v>
      </c>
      <c r="D22" s="12">
        <f>SUM(Administration!D35)</f>
        <v>16050</v>
      </c>
    </row>
    <row r="23" spans="1:23" x14ac:dyDescent="0.3">
      <c r="B23" s="3" t="s">
        <v>10</v>
      </c>
      <c r="C23" s="4">
        <f>SUM(LUS!C13)</f>
        <v>429</v>
      </c>
      <c r="D23" s="12">
        <f>SUM(LUS!D13)</f>
        <v>500</v>
      </c>
    </row>
    <row r="24" spans="1:23" s="5" customFormat="1" x14ac:dyDescent="0.3">
      <c r="A24" s="15"/>
      <c r="B24" s="6"/>
      <c r="D24" s="1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s="5" customFormat="1" ht="16.5" x14ac:dyDescent="0.35">
      <c r="A25" s="15"/>
      <c r="B25" s="14" t="s">
        <v>12</v>
      </c>
      <c r="C25" s="7">
        <f>SUM(C16:C24)</f>
        <v>94284.22</v>
      </c>
      <c r="D25" s="13">
        <f>SUM(D16:D24)</f>
        <v>172550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x14ac:dyDescent="0.3">
      <c r="D26" s="10"/>
    </row>
    <row r="27" spans="1:23" x14ac:dyDescent="0.3">
      <c r="D27" s="10"/>
    </row>
    <row r="28" spans="1:23" x14ac:dyDescent="0.3">
      <c r="B28" s="6"/>
      <c r="C28" s="5"/>
      <c r="D28" s="13"/>
    </row>
    <row r="29" spans="1:23" ht="16.5" x14ac:dyDescent="0.35">
      <c r="B29" s="14" t="s">
        <v>18</v>
      </c>
      <c r="C29" s="7">
        <f>SUM(C13,-C25)</f>
        <v>93050.6</v>
      </c>
      <c r="D29" s="34">
        <f>SUM(D13,-D25)</f>
        <v>11600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C16" sqref="C16"/>
    </sheetView>
  </sheetViews>
  <sheetFormatPr defaultColWidth="9.1796875" defaultRowHeight="14" x14ac:dyDescent="0.3"/>
  <cols>
    <col min="1" max="1" width="9.1796875" style="1"/>
    <col min="2" max="2" width="25.26953125" style="1" customWidth="1"/>
    <col min="3" max="3" width="19.453125" style="1" customWidth="1"/>
    <col min="4" max="4" width="19" style="1" customWidth="1"/>
    <col min="5" max="16384" width="9.1796875" style="1"/>
  </cols>
  <sheetData>
    <row r="1" spans="1:4" ht="23" thickBot="1" x14ac:dyDescent="0.5">
      <c r="A1" s="37" t="s">
        <v>13</v>
      </c>
      <c r="B1" s="37"/>
      <c r="C1" s="18" t="s">
        <v>91</v>
      </c>
      <c r="D1" s="17" t="s">
        <v>0</v>
      </c>
    </row>
    <row r="2" spans="1:4" ht="14.5" thickTop="1" x14ac:dyDescent="0.3">
      <c r="D2" s="22"/>
    </row>
    <row r="3" spans="1:4" ht="19.5" thickBot="1" x14ac:dyDescent="0.45">
      <c r="B3" s="9" t="s">
        <v>1</v>
      </c>
      <c r="D3" s="22"/>
    </row>
    <row r="4" spans="1:4" ht="14.5" thickTop="1" x14ac:dyDescent="0.3">
      <c r="B4" s="3" t="s">
        <v>13</v>
      </c>
      <c r="C4" s="4">
        <v>0</v>
      </c>
      <c r="D4" s="12">
        <v>15000</v>
      </c>
    </row>
    <row r="5" spans="1:4" x14ac:dyDescent="0.3">
      <c r="B5" s="6"/>
      <c r="C5" s="5"/>
      <c r="D5" s="21"/>
    </row>
    <row r="6" spans="1:4" ht="16.5" x14ac:dyDescent="0.35">
      <c r="B6" s="14" t="s">
        <v>16</v>
      </c>
      <c r="C6" s="7">
        <v>0</v>
      </c>
      <c r="D6" s="8">
        <v>15000</v>
      </c>
    </row>
    <row r="7" spans="1:4" x14ac:dyDescent="0.3">
      <c r="B7" s="3"/>
      <c r="D7" s="22"/>
    </row>
    <row r="8" spans="1:4" ht="19.5" thickBot="1" x14ac:dyDescent="0.45">
      <c r="B8" s="9" t="s">
        <v>14</v>
      </c>
      <c r="D8" s="22"/>
    </row>
    <row r="9" spans="1:4" ht="14.5" thickTop="1" x14ac:dyDescent="0.3">
      <c r="B9" s="3" t="s">
        <v>15</v>
      </c>
      <c r="C9" s="4">
        <v>0</v>
      </c>
      <c r="D9" s="12">
        <v>10000</v>
      </c>
    </row>
    <row r="10" spans="1:4" x14ac:dyDescent="0.3">
      <c r="B10" s="6"/>
      <c r="C10" s="5"/>
      <c r="D10" s="21"/>
    </row>
    <row r="11" spans="1:4" ht="16.5" x14ac:dyDescent="0.35">
      <c r="B11" s="14" t="s">
        <v>17</v>
      </c>
      <c r="C11" s="7">
        <v>0</v>
      </c>
      <c r="D11" s="8">
        <v>10000</v>
      </c>
    </row>
    <row r="12" spans="1:4" ht="16.5" x14ac:dyDescent="0.35">
      <c r="B12" s="19"/>
      <c r="C12" s="15"/>
      <c r="D12" s="23"/>
    </row>
    <row r="13" spans="1:4" x14ac:dyDescent="0.3">
      <c r="B13" s="6"/>
      <c r="C13" s="5"/>
      <c r="D13" s="21"/>
    </row>
    <row r="14" spans="1:4" ht="16.5" x14ac:dyDescent="0.35">
      <c r="B14" s="14" t="s">
        <v>18</v>
      </c>
      <c r="C14" s="7">
        <v>0</v>
      </c>
      <c r="D14" s="8">
        <v>5000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9"/>
  <sheetViews>
    <sheetView topLeftCell="A5" workbookViewId="0">
      <selection activeCell="C18" sqref="C18"/>
    </sheetView>
  </sheetViews>
  <sheetFormatPr defaultRowHeight="14.5" x14ac:dyDescent="0.35"/>
  <cols>
    <col min="1" max="1" width="5.81640625" customWidth="1"/>
    <col min="2" max="2" width="33.453125" customWidth="1"/>
    <col min="3" max="3" width="17" customWidth="1"/>
    <col min="4" max="4" width="19.453125" customWidth="1"/>
  </cols>
  <sheetData>
    <row r="1" spans="1:4" ht="23" thickBot="1" x14ac:dyDescent="0.5">
      <c r="A1" s="37" t="s">
        <v>4</v>
      </c>
      <c r="B1" s="37"/>
      <c r="C1" s="18" t="s">
        <v>96</v>
      </c>
      <c r="D1" s="17" t="s">
        <v>0</v>
      </c>
    </row>
    <row r="2" spans="1:4" ht="15" thickTop="1" x14ac:dyDescent="0.35">
      <c r="A2" s="1"/>
      <c r="B2" s="1"/>
      <c r="C2" s="1"/>
      <c r="D2" s="20"/>
    </row>
    <row r="3" spans="1:4" ht="19.5" thickBot="1" x14ac:dyDescent="0.45">
      <c r="A3" s="1"/>
      <c r="B3" s="9" t="s">
        <v>1</v>
      </c>
      <c r="C3" s="1"/>
      <c r="D3" s="20"/>
    </row>
    <row r="4" spans="1:4" ht="15" thickTop="1" x14ac:dyDescent="0.35">
      <c r="A4" s="1"/>
      <c r="B4" s="3" t="s">
        <v>19</v>
      </c>
      <c r="C4" s="4">
        <v>0</v>
      </c>
      <c r="D4" s="12">
        <v>2000</v>
      </c>
    </row>
    <row r="5" spans="1:4" x14ac:dyDescent="0.35">
      <c r="A5" s="1"/>
      <c r="B5" s="3" t="s">
        <v>20</v>
      </c>
      <c r="C5" s="4">
        <v>0</v>
      </c>
      <c r="D5" s="12">
        <v>3000</v>
      </c>
    </row>
    <row r="6" spans="1:4" x14ac:dyDescent="0.35">
      <c r="A6" s="1"/>
      <c r="B6" s="3" t="s">
        <v>21</v>
      </c>
      <c r="C6" s="4">
        <v>0</v>
      </c>
      <c r="D6" s="12">
        <v>0</v>
      </c>
    </row>
    <row r="7" spans="1:4" x14ac:dyDescent="0.35">
      <c r="A7" s="1"/>
      <c r="B7" s="3" t="s">
        <v>22</v>
      </c>
      <c r="C7" s="4">
        <v>0</v>
      </c>
      <c r="D7" s="12">
        <v>1500</v>
      </c>
    </row>
    <row r="8" spans="1:4" x14ac:dyDescent="0.35">
      <c r="A8" s="1"/>
      <c r="B8" s="3" t="s">
        <v>23</v>
      </c>
      <c r="C8" s="4">
        <v>0</v>
      </c>
      <c r="D8" s="12">
        <v>3000</v>
      </c>
    </row>
    <row r="9" spans="1:4" x14ac:dyDescent="0.35">
      <c r="A9" s="1"/>
      <c r="B9" s="3" t="s">
        <v>24</v>
      </c>
      <c r="C9" s="4">
        <v>43430</v>
      </c>
      <c r="D9" s="12">
        <v>45000</v>
      </c>
    </row>
    <row r="10" spans="1:4" x14ac:dyDescent="0.35">
      <c r="A10" s="1"/>
      <c r="B10" s="3" t="s">
        <v>84</v>
      </c>
      <c r="C10" s="4">
        <v>4690</v>
      </c>
      <c r="D10" s="12">
        <v>3000</v>
      </c>
    </row>
    <row r="11" spans="1:4" x14ac:dyDescent="0.35">
      <c r="A11" s="1"/>
      <c r="B11" s="3" t="s">
        <v>25</v>
      </c>
      <c r="C11" s="4">
        <v>2760</v>
      </c>
      <c r="D11" s="12">
        <v>1500</v>
      </c>
    </row>
    <row r="12" spans="1:4" x14ac:dyDescent="0.35">
      <c r="A12" s="1"/>
      <c r="B12" s="3" t="s">
        <v>26</v>
      </c>
      <c r="C12" s="4">
        <v>0</v>
      </c>
      <c r="D12" s="12">
        <v>0</v>
      </c>
    </row>
    <row r="13" spans="1:4" x14ac:dyDescent="0.35">
      <c r="A13" s="1"/>
      <c r="B13" s="3" t="s">
        <v>27</v>
      </c>
      <c r="C13" s="4">
        <v>0</v>
      </c>
      <c r="D13" s="12">
        <v>1000</v>
      </c>
    </row>
    <row r="14" spans="1:4" x14ac:dyDescent="0.35">
      <c r="A14" s="1"/>
      <c r="B14" s="3" t="s">
        <v>28</v>
      </c>
      <c r="C14" s="4">
        <v>0</v>
      </c>
      <c r="D14" s="12">
        <v>2000</v>
      </c>
    </row>
    <row r="15" spans="1:4" x14ac:dyDescent="0.35">
      <c r="A15" s="1"/>
      <c r="B15" s="3" t="s">
        <v>92</v>
      </c>
      <c r="C15" s="4">
        <v>14020</v>
      </c>
      <c r="D15" s="12">
        <v>20000</v>
      </c>
    </row>
    <row r="16" spans="1:4" x14ac:dyDescent="0.35">
      <c r="A16" s="1"/>
      <c r="B16" s="3" t="s">
        <v>93</v>
      </c>
      <c r="C16" s="4">
        <v>100</v>
      </c>
      <c r="D16" s="12">
        <v>10000</v>
      </c>
    </row>
    <row r="17" spans="1:4" x14ac:dyDescent="0.35">
      <c r="A17" s="1"/>
      <c r="B17" s="3" t="s">
        <v>89</v>
      </c>
      <c r="C17" s="33">
        <v>4081</v>
      </c>
      <c r="D17" s="12">
        <v>12500</v>
      </c>
    </row>
    <row r="18" spans="1:4" x14ac:dyDescent="0.35">
      <c r="A18" s="1"/>
      <c r="B18" s="3" t="s">
        <v>88</v>
      </c>
      <c r="C18" s="33">
        <v>1790</v>
      </c>
      <c r="D18" s="12">
        <v>3000</v>
      </c>
    </row>
    <row r="19" spans="1:4" s="28" customFormat="1" x14ac:dyDescent="0.35">
      <c r="A19" s="24"/>
      <c r="B19" s="25"/>
      <c r="C19" s="27"/>
      <c r="D19" s="26"/>
    </row>
    <row r="20" spans="1:4" ht="16.5" x14ac:dyDescent="0.35">
      <c r="A20" s="1"/>
      <c r="B20" s="14" t="s">
        <v>16</v>
      </c>
      <c r="C20" s="7">
        <f>SUM(C4:C18)</f>
        <v>70871</v>
      </c>
      <c r="D20" s="8">
        <f>SUM(D4:D18)</f>
        <v>107500</v>
      </c>
    </row>
    <row r="21" spans="1:4" x14ac:dyDescent="0.35">
      <c r="A21" s="1"/>
      <c r="B21" s="3"/>
      <c r="C21" s="1"/>
      <c r="D21" s="22"/>
    </row>
    <row r="22" spans="1:4" ht="19.5" thickBot="1" x14ac:dyDescent="0.45">
      <c r="A22" s="1"/>
      <c r="B22" s="9" t="s">
        <v>14</v>
      </c>
      <c r="C22" s="1"/>
      <c r="D22" s="22"/>
    </row>
    <row r="23" spans="1:4" ht="15" thickTop="1" x14ac:dyDescent="0.35">
      <c r="A23" s="1"/>
      <c r="B23" s="3" t="s">
        <v>19</v>
      </c>
      <c r="C23" s="4">
        <v>0</v>
      </c>
      <c r="D23" s="12">
        <v>3000</v>
      </c>
    </row>
    <row r="24" spans="1:4" x14ac:dyDescent="0.35">
      <c r="A24" s="1"/>
      <c r="B24" s="3" t="s">
        <v>20</v>
      </c>
      <c r="C24" s="4">
        <v>0</v>
      </c>
      <c r="D24" s="12">
        <v>3000</v>
      </c>
    </row>
    <row r="25" spans="1:4" x14ac:dyDescent="0.35">
      <c r="A25" s="1"/>
      <c r="B25" s="3" t="s">
        <v>21</v>
      </c>
      <c r="C25" s="4">
        <v>0</v>
      </c>
      <c r="D25" s="12">
        <v>500</v>
      </c>
    </row>
    <row r="26" spans="1:4" x14ac:dyDescent="0.35">
      <c r="A26" s="1"/>
      <c r="B26" s="3" t="s">
        <v>22</v>
      </c>
      <c r="C26" s="4">
        <v>0</v>
      </c>
      <c r="D26" s="12">
        <v>2000</v>
      </c>
    </row>
    <row r="27" spans="1:4" x14ac:dyDescent="0.35">
      <c r="A27" s="1"/>
      <c r="B27" s="3" t="s">
        <v>23</v>
      </c>
      <c r="C27" s="4">
        <v>0</v>
      </c>
      <c r="D27" s="12">
        <v>3000</v>
      </c>
    </row>
    <row r="28" spans="1:4" x14ac:dyDescent="0.35">
      <c r="A28" s="1"/>
      <c r="B28" s="3" t="s">
        <v>24</v>
      </c>
      <c r="C28" s="4">
        <v>39999.4</v>
      </c>
      <c r="D28" s="12">
        <v>45000</v>
      </c>
    </row>
    <row r="29" spans="1:4" x14ac:dyDescent="0.35">
      <c r="A29" s="1"/>
      <c r="B29" s="3" t="s">
        <v>25</v>
      </c>
      <c r="C29" s="4">
        <v>2691.67</v>
      </c>
      <c r="D29" s="12">
        <v>1500</v>
      </c>
    </row>
    <row r="30" spans="1:4" x14ac:dyDescent="0.35">
      <c r="A30" s="1"/>
      <c r="B30" s="3" t="s">
        <v>26</v>
      </c>
      <c r="C30" s="4">
        <v>0</v>
      </c>
      <c r="D30" s="12">
        <v>2000</v>
      </c>
    </row>
    <row r="31" spans="1:4" x14ac:dyDescent="0.35">
      <c r="A31" s="1"/>
      <c r="B31" s="3" t="s">
        <v>27</v>
      </c>
      <c r="C31" s="4">
        <v>500</v>
      </c>
      <c r="D31" s="12">
        <v>0</v>
      </c>
    </row>
    <row r="32" spans="1:4" x14ac:dyDescent="0.35">
      <c r="A32" s="1"/>
      <c r="B32" s="3" t="s">
        <v>29</v>
      </c>
      <c r="C32" s="4">
        <v>0</v>
      </c>
      <c r="D32" s="12">
        <v>1000</v>
      </c>
    </row>
    <row r="33" spans="1:4" x14ac:dyDescent="0.35">
      <c r="A33" s="1"/>
      <c r="B33" s="3" t="s">
        <v>84</v>
      </c>
      <c r="C33" s="4">
        <v>3094.86</v>
      </c>
      <c r="D33" s="12">
        <v>3000</v>
      </c>
    </row>
    <row r="34" spans="1:4" x14ac:dyDescent="0.35">
      <c r="A34" s="1"/>
      <c r="B34" s="3" t="s">
        <v>31</v>
      </c>
      <c r="C34" s="4">
        <v>0</v>
      </c>
      <c r="D34" s="12">
        <v>500</v>
      </c>
    </row>
    <row r="35" spans="1:4" x14ac:dyDescent="0.35">
      <c r="A35" s="1"/>
      <c r="B35" s="3" t="s">
        <v>30</v>
      </c>
      <c r="C35" s="30">
        <v>10783.9</v>
      </c>
      <c r="D35" s="29">
        <v>12000</v>
      </c>
    </row>
    <row r="36" spans="1:4" hidden="1" x14ac:dyDescent="0.35">
      <c r="A36" s="1"/>
      <c r="B36" s="3"/>
      <c r="C36" s="30"/>
      <c r="D36" s="29"/>
    </row>
    <row r="37" spans="1:4" x14ac:dyDescent="0.35">
      <c r="A37" s="1"/>
      <c r="B37" s="3" t="s">
        <v>93</v>
      </c>
      <c r="C37" s="4">
        <v>0</v>
      </c>
      <c r="D37" s="12">
        <v>12000</v>
      </c>
    </row>
    <row r="38" spans="1:4" x14ac:dyDescent="0.35">
      <c r="A38" s="1"/>
      <c r="B38" s="3" t="s">
        <v>90</v>
      </c>
      <c r="C38" s="4">
        <v>868.63</v>
      </c>
      <c r="D38" s="12">
        <v>3000</v>
      </c>
    </row>
    <row r="39" spans="1:4" x14ac:dyDescent="0.35">
      <c r="A39" s="1"/>
      <c r="B39" s="3" t="s">
        <v>97</v>
      </c>
      <c r="C39" s="4">
        <v>7860.48</v>
      </c>
      <c r="D39" s="12">
        <v>14000</v>
      </c>
    </row>
    <row r="40" spans="1:4" x14ac:dyDescent="0.35">
      <c r="A40" s="1"/>
      <c r="B40" s="3" t="s">
        <v>52</v>
      </c>
      <c r="C40" s="4">
        <v>0</v>
      </c>
      <c r="D40" s="12">
        <v>0</v>
      </c>
    </row>
    <row r="41" spans="1:4" x14ac:dyDescent="0.35">
      <c r="A41" s="1"/>
      <c r="B41" s="3"/>
      <c r="C41" s="4"/>
      <c r="D41" s="12"/>
    </row>
    <row r="42" spans="1:4" ht="16.5" x14ac:dyDescent="0.35">
      <c r="A42" s="1"/>
      <c r="B42" s="14" t="s">
        <v>17</v>
      </c>
      <c r="C42" s="7">
        <f>SUM(C23:C40)</f>
        <v>65798.94</v>
      </c>
      <c r="D42" s="8">
        <f>SUM(D23:D40)</f>
        <v>105500</v>
      </c>
    </row>
    <row r="43" spans="1:4" ht="16.5" x14ac:dyDescent="0.35">
      <c r="A43" s="1"/>
      <c r="B43" s="19"/>
      <c r="C43" s="15"/>
      <c r="D43" s="23"/>
    </row>
    <row r="44" spans="1:4" x14ac:dyDescent="0.35">
      <c r="A44" s="1"/>
      <c r="B44" s="6"/>
      <c r="C44" s="5"/>
      <c r="D44" s="21"/>
    </row>
    <row r="45" spans="1:4" ht="16.5" x14ac:dyDescent="0.35">
      <c r="A45" s="1"/>
      <c r="B45" s="14" t="s">
        <v>18</v>
      </c>
      <c r="C45" s="7">
        <f>SUM(C20, - C42)</f>
        <v>5072.0599999999977</v>
      </c>
      <c r="D45" s="8">
        <f>SUM(D20, - D42)</f>
        <v>2000</v>
      </c>
    </row>
    <row r="46" spans="1:4" x14ac:dyDescent="0.35">
      <c r="A46" s="1"/>
      <c r="B46" s="1"/>
      <c r="C46" s="1"/>
      <c r="D46" s="1"/>
    </row>
    <row r="47" spans="1:4" x14ac:dyDescent="0.35">
      <c r="A47" s="1"/>
      <c r="B47" s="1"/>
      <c r="C47" s="1"/>
      <c r="D47" s="1"/>
    </row>
    <row r="48" spans="1:4" x14ac:dyDescent="0.35">
      <c r="A48" s="1"/>
      <c r="B48" s="1"/>
      <c r="C48" s="1"/>
      <c r="D48" s="1"/>
    </row>
    <row r="49" spans="1:4" x14ac:dyDescent="0.35">
      <c r="A49" s="1"/>
      <c r="B49" s="1"/>
      <c r="C49" s="1"/>
      <c r="D49" s="1"/>
    </row>
  </sheetData>
  <mergeCells count="1">
    <mergeCell ref="A1:B1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workbookViewId="0">
      <selection activeCell="C2" sqref="C2"/>
    </sheetView>
  </sheetViews>
  <sheetFormatPr defaultRowHeight="14.5" x14ac:dyDescent="0.35"/>
  <cols>
    <col min="2" max="2" width="28.7265625" customWidth="1"/>
    <col min="3" max="3" width="18.26953125" customWidth="1"/>
    <col min="4" max="4" width="18.453125" customWidth="1"/>
  </cols>
  <sheetData>
    <row r="1" spans="1:4" ht="23" thickBot="1" x14ac:dyDescent="0.5">
      <c r="A1" s="37" t="s">
        <v>5</v>
      </c>
      <c r="B1" s="37"/>
      <c r="C1" s="18" t="s">
        <v>98</v>
      </c>
      <c r="D1" s="17" t="s">
        <v>0</v>
      </c>
    </row>
    <row r="2" spans="1:4" ht="15" thickTop="1" x14ac:dyDescent="0.35">
      <c r="A2" s="1"/>
      <c r="B2" s="1"/>
      <c r="C2" s="1">
        <f ca="1">C2:C21</f>
        <v>0</v>
      </c>
      <c r="D2" s="22"/>
    </row>
    <row r="3" spans="1:4" ht="19.5" thickBot="1" x14ac:dyDescent="0.45">
      <c r="A3" s="1"/>
      <c r="B3" s="9" t="s">
        <v>1</v>
      </c>
      <c r="C3" s="1"/>
      <c r="D3" s="22"/>
    </row>
    <row r="4" spans="1:4" ht="15" thickTop="1" x14ac:dyDescent="0.35">
      <c r="A4" s="1"/>
      <c r="B4" s="3" t="s">
        <v>32</v>
      </c>
      <c r="C4" s="4">
        <v>0</v>
      </c>
      <c r="D4" s="12">
        <v>0</v>
      </c>
    </row>
    <row r="5" spans="1:4" x14ac:dyDescent="0.35">
      <c r="A5" s="1"/>
      <c r="B5" s="3" t="s">
        <v>33</v>
      </c>
      <c r="C5" s="4">
        <v>0</v>
      </c>
      <c r="D5" s="12">
        <v>0</v>
      </c>
    </row>
    <row r="6" spans="1:4" x14ac:dyDescent="0.35">
      <c r="A6" s="1"/>
      <c r="B6" s="3" t="s">
        <v>34</v>
      </c>
      <c r="C6" s="4">
        <v>0</v>
      </c>
      <c r="D6" s="12">
        <v>0</v>
      </c>
    </row>
    <row r="7" spans="1:4" x14ac:dyDescent="0.35">
      <c r="A7" s="1"/>
      <c r="B7" s="6"/>
      <c r="C7" s="5"/>
      <c r="D7" s="21"/>
    </row>
    <row r="8" spans="1:4" ht="16.5" x14ac:dyDescent="0.35">
      <c r="A8" s="1"/>
      <c r="B8" s="14" t="s">
        <v>16</v>
      </c>
      <c r="C8" s="7">
        <v>0</v>
      </c>
      <c r="D8" s="8">
        <v>0</v>
      </c>
    </row>
    <row r="9" spans="1:4" x14ac:dyDescent="0.35">
      <c r="A9" s="1"/>
      <c r="B9" s="3"/>
      <c r="C9" s="1"/>
      <c r="D9" s="22"/>
    </row>
    <row r="10" spans="1:4" ht="19.5" thickBot="1" x14ac:dyDescent="0.45">
      <c r="A10" s="1"/>
      <c r="B10" s="9" t="s">
        <v>14</v>
      </c>
      <c r="C10" s="1"/>
      <c r="D10" s="22"/>
    </row>
    <row r="11" spans="1:4" ht="15" thickTop="1" x14ac:dyDescent="0.35">
      <c r="A11" s="1"/>
      <c r="B11" s="3" t="s">
        <v>35</v>
      </c>
      <c r="C11" s="4">
        <v>0</v>
      </c>
      <c r="D11" s="12">
        <v>1000</v>
      </c>
    </row>
    <row r="12" spans="1:4" x14ac:dyDescent="0.35">
      <c r="A12" s="1"/>
      <c r="B12" s="3" t="s">
        <v>36</v>
      </c>
      <c r="C12" s="4">
        <v>5270</v>
      </c>
      <c r="D12" s="12">
        <v>6000</v>
      </c>
    </row>
    <row r="13" spans="1:4" x14ac:dyDescent="0.35">
      <c r="A13" s="1"/>
      <c r="B13" s="3" t="s">
        <v>32</v>
      </c>
      <c r="C13" s="4">
        <v>0</v>
      </c>
      <c r="D13" s="12">
        <v>0</v>
      </c>
    </row>
    <row r="14" spans="1:4" x14ac:dyDescent="0.35">
      <c r="A14" s="1"/>
      <c r="B14" s="3" t="s">
        <v>37</v>
      </c>
      <c r="C14" s="4">
        <v>0</v>
      </c>
      <c r="D14" s="12">
        <v>0</v>
      </c>
    </row>
    <row r="15" spans="1:4" x14ac:dyDescent="0.35">
      <c r="A15" s="1"/>
      <c r="B15" s="3" t="s">
        <v>38</v>
      </c>
      <c r="C15" s="4">
        <v>0</v>
      </c>
      <c r="D15" s="12">
        <v>0</v>
      </c>
    </row>
    <row r="16" spans="1:4" x14ac:dyDescent="0.35">
      <c r="A16" s="1"/>
      <c r="B16" s="3" t="s">
        <v>94</v>
      </c>
      <c r="C16" s="4">
        <v>0</v>
      </c>
      <c r="D16" s="12">
        <v>0</v>
      </c>
    </row>
    <row r="17" spans="1:4" x14ac:dyDescent="0.35">
      <c r="A17" s="1"/>
      <c r="B17" s="3" t="s">
        <v>39</v>
      </c>
      <c r="C17" s="4">
        <v>0</v>
      </c>
      <c r="D17" s="12">
        <v>0</v>
      </c>
    </row>
    <row r="18" spans="1:4" x14ac:dyDescent="0.35">
      <c r="A18" s="1"/>
      <c r="B18" s="3" t="s">
        <v>40</v>
      </c>
      <c r="C18" s="4">
        <v>0</v>
      </c>
      <c r="D18" s="12">
        <v>0</v>
      </c>
    </row>
    <row r="19" spans="1:4" x14ac:dyDescent="0.35">
      <c r="A19" s="1"/>
      <c r="B19" s="6"/>
      <c r="C19" s="5"/>
      <c r="D19" s="21"/>
    </row>
    <row r="20" spans="1:4" ht="16.5" x14ac:dyDescent="0.35">
      <c r="A20" s="1"/>
      <c r="B20" s="14" t="s">
        <v>17</v>
      </c>
      <c r="C20" s="7">
        <f>SUM(C11:C19)</f>
        <v>5270</v>
      </c>
      <c r="D20" s="8">
        <f>SUM(D11:D19)</f>
        <v>7000</v>
      </c>
    </row>
    <row r="21" spans="1:4" ht="16.5" x14ac:dyDescent="0.35">
      <c r="A21" s="1"/>
      <c r="B21" s="19"/>
      <c r="C21" s="15"/>
      <c r="D21" s="23"/>
    </row>
    <row r="22" spans="1:4" x14ac:dyDescent="0.35">
      <c r="A22" s="1"/>
      <c r="B22" s="6"/>
      <c r="C22" s="5"/>
      <c r="D22" s="21"/>
    </row>
    <row r="23" spans="1:4" ht="16.5" x14ac:dyDescent="0.35">
      <c r="A23" s="1"/>
      <c r="B23" s="14" t="s">
        <v>18</v>
      </c>
      <c r="C23" s="7">
        <f>SUM(C8,-C20)</f>
        <v>-5270</v>
      </c>
      <c r="D23" s="8">
        <f>SUM(D8,-D20)</f>
        <v>-7000</v>
      </c>
    </row>
    <row r="24" spans="1:4" x14ac:dyDescent="0.35">
      <c r="A24" s="1"/>
      <c r="B24" s="1"/>
      <c r="C24" s="1"/>
      <c r="D24" s="1"/>
    </row>
    <row r="25" spans="1:4" x14ac:dyDescent="0.35">
      <c r="A25" s="1"/>
      <c r="B25" s="1"/>
      <c r="C25" s="1"/>
      <c r="D25" s="1"/>
    </row>
    <row r="26" spans="1:4" x14ac:dyDescent="0.35">
      <c r="A26" s="1"/>
      <c r="B26" s="1"/>
      <c r="C26" s="1"/>
      <c r="D26" s="1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opLeftCell="A2" workbookViewId="0">
      <selection activeCell="G20" sqref="G20"/>
    </sheetView>
  </sheetViews>
  <sheetFormatPr defaultRowHeight="14.5" x14ac:dyDescent="0.35"/>
  <cols>
    <col min="2" max="2" width="37" customWidth="1"/>
    <col min="3" max="3" width="18.26953125" customWidth="1"/>
    <col min="4" max="4" width="20.26953125" customWidth="1"/>
  </cols>
  <sheetData>
    <row r="1" spans="1:4" ht="23" thickBot="1" x14ac:dyDescent="0.5">
      <c r="A1" s="37" t="s">
        <v>6</v>
      </c>
      <c r="B1" s="37"/>
      <c r="C1" s="18" t="s">
        <v>95</v>
      </c>
      <c r="D1" s="17" t="s">
        <v>0</v>
      </c>
    </row>
    <row r="2" spans="1:4" ht="15" thickTop="1" x14ac:dyDescent="0.35">
      <c r="A2" s="1"/>
      <c r="B2" s="1"/>
      <c r="C2" s="1"/>
      <c r="D2" s="22"/>
    </row>
    <row r="3" spans="1:4" ht="19.5" thickBot="1" x14ac:dyDescent="0.45">
      <c r="A3" s="1"/>
      <c r="B3" s="9" t="s">
        <v>1</v>
      </c>
      <c r="C3" s="1"/>
      <c r="D3" s="22"/>
    </row>
    <row r="4" spans="1:4" ht="15" thickTop="1" x14ac:dyDescent="0.35">
      <c r="A4" s="1"/>
      <c r="B4" s="3" t="s">
        <v>41</v>
      </c>
      <c r="C4" s="4">
        <v>1950</v>
      </c>
      <c r="D4" s="12">
        <v>7000</v>
      </c>
    </row>
    <row r="5" spans="1:4" x14ac:dyDescent="0.35">
      <c r="A5" s="1"/>
      <c r="B5" s="3" t="s">
        <v>99</v>
      </c>
      <c r="C5" s="4">
        <v>1020</v>
      </c>
      <c r="D5" s="12">
        <v>500</v>
      </c>
    </row>
    <row r="6" spans="1:4" x14ac:dyDescent="0.35">
      <c r="A6" s="1"/>
      <c r="B6" s="3" t="s">
        <v>44</v>
      </c>
      <c r="C6" s="4">
        <v>0</v>
      </c>
      <c r="D6" s="12">
        <v>0</v>
      </c>
    </row>
    <row r="7" spans="1:4" x14ac:dyDescent="0.35">
      <c r="A7" s="1"/>
      <c r="B7" s="6"/>
      <c r="C7" s="5"/>
      <c r="D7" s="21"/>
    </row>
    <row r="8" spans="1:4" ht="16.5" x14ac:dyDescent="0.35">
      <c r="A8" s="1"/>
      <c r="B8" s="14" t="s">
        <v>16</v>
      </c>
      <c r="C8" s="7">
        <f>SUM(C4:C7)</f>
        <v>2970</v>
      </c>
      <c r="D8" s="8">
        <f>SUM(D4:D7)</f>
        <v>7500</v>
      </c>
    </row>
    <row r="9" spans="1:4" x14ac:dyDescent="0.35">
      <c r="A9" s="1"/>
      <c r="B9" s="3"/>
      <c r="C9" s="1"/>
      <c r="D9" s="22"/>
    </row>
    <row r="10" spans="1:4" ht="19.5" thickBot="1" x14ac:dyDescent="0.45">
      <c r="A10" s="1"/>
      <c r="B10" s="9" t="s">
        <v>14</v>
      </c>
      <c r="C10" s="1"/>
      <c r="D10" s="22"/>
    </row>
    <row r="11" spans="1:4" ht="15" thickTop="1" x14ac:dyDescent="0.35">
      <c r="A11" s="1"/>
      <c r="B11" s="3" t="s">
        <v>41</v>
      </c>
      <c r="C11" s="4">
        <v>0</v>
      </c>
      <c r="D11" s="12">
        <v>7000</v>
      </c>
    </row>
    <row r="12" spans="1:4" x14ac:dyDescent="0.35">
      <c r="A12" s="1"/>
      <c r="B12" s="3" t="s">
        <v>42</v>
      </c>
      <c r="C12" s="4">
        <v>0</v>
      </c>
      <c r="D12" s="12">
        <v>0</v>
      </c>
    </row>
    <row r="13" spans="1:4" x14ac:dyDescent="0.35">
      <c r="A13" s="1"/>
      <c r="B13" s="3" t="s">
        <v>43</v>
      </c>
      <c r="C13" s="4">
        <v>0</v>
      </c>
      <c r="D13" s="12">
        <v>0</v>
      </c>
    </row>
    <row r="14" spans="1:4" x14ac:dyDescent="0.35">
      <c r="A14" s="1"/>
      <c r="B14" s="3" t="s">
        <v>44</v>
      </c>
      <c r="C14" s="4">
        <v>0</v>
      </c>
      <c r="D14" s="12">
        <v>0</v>
      </c>
    </row>
    <row r="15" spans="1:4" x14ac:dyDescent="0.35">
      <c r="A15" s="1"/>
      <c r="B15" s="6"/>
      <c r="C15" s="5"/>
      <c r="D15" s="21"/>
    </row>
    <row r="16" spans="1:4" ht="16.5" x14ac:dyDescent="0.35">
      <c r="A16" s="1"/>
      <c r="B16" s="14" t="s">
        <v>17</v>
      </c>
      <c r="C16" s="7">
        <f>SUM(C11:C15)</f>
        <v>0</v>
      </c>
      <c r="D16" s="8">
        <f>SUM(D11:D15)</f>
        <v>7000</v>
      </c>
    </row>
    <row r="17" spans="1:4" ht="16.5" x14ac:dyDescent="0.35">
      <c r="A17" s="1"/>
      <c r="B17" s="19"/>
      <c r="C17" s="15"/>
      <c r="D17" s="23"/>
    </row>
    <row r="18" spans="1:4" x14ac:dyDescent="0.35">
      <c r="A18" s="1"/>
      <c r="B18" s="6"/>
      <c r="C18" s="5"/>
      <c r="D18" s="21"/>
    </row>
    <row r="19" spans="1:4" ht="16.5" x14ac:dyDescent="0.35">
      <c r="A19" s="1"/>
      <c r="B19" s="14" t="s">
        <v>18</v>
      </c>
      <c r="C19" s="7">
        <f>SUM(C8,-C16)</f>
        <v>2970</v>
      </c>
      <c r="D19" s="8">
        <f>SUM(D8,-D16)</f>
        <v>500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"/>
  <sheetViews>
    <sheetView workbookViewId="0">
      <selection activeCell="C8" sqref="C8"/>
    </sheetView>
  </sheetViews>
  <sheetFormatPr defaultRowHeight="14.5" x14ac:dyDescent="0.35"/>
  <cols>
    <col min="2" max="2" width="27.453125" customWidth="1"/>
    <col min="3" max="3" width="18.26953125" customWidth="1"/>
    <col min="4" max="4" width="18.1796875" customWidth="1"/>
  </cols>
  <sheetData>
    <row r="1" spans="1:4" ht="23" thickBot="1" x14ac:dyDescent="0.5">
      <c r="A1" s="37" t="s">
        <v>7</v>
      </c>
      <c r="B1" s="37"/>
      <c r="C1" s="18" t="s">
        <v>96</v>
      </c>
      <c r="D1" s="17" t="s">
        <v>0</v>
      </c>
    </row>
    <row r="2" spans="1:4" ht="15" thickTop="1" x14ac:dyDescent="0.35">
      <c r="A2" s="1"/>
      <c r="B2" s="1"/>
      <c r="C2" s="1"/>
      <c r="D2" s="22"/>
    </row>
    <row r="3" spans="1:4" ht="19.5" thickBot="1" x14ac:dyDescent="0.45">
      <c r="A3" s="1"/>
      <c r="B3" s="9" t="s">
        <v>1</v>
      </c>
      <c r="C3" s="1"/>
      <c r="D3" s="22"/>
    </row>
    <row r="4" spans="1:4" ht="15" thickTop="1" x14ac:dyDescent="0.35">
      <c r="A4" s="1"/>
      <c r="B4" s="3" t="s">
        <v>45</v>
      </c>
      <c r="C4" s="4">
        <v>0</v>
      </c>
      <c r="D4" s="12">
        <v>1250</v>
      </c>
    </row>
    <row r="5" spans="1:4" x14ac:dyDescent="0.35">
      <c r="A5" s="1"/>
      <c r="B5" s="3" t="s">
        <v>49</v>
      </c>
      <c r="C5" s="4">
        <v>0</v>
      </c>
      <c r="D5" s="12">
        <v>2900</v>
      </c>
    </row>
    <row r="6" spans="1:4" x14ac:dyDescent="0.35">
      <c r="A6" s="1"/>
      <c r="B6" s="3" t="s">
        <v>46</v>
      </c>
      <c r="C6" s="4">
        <v>0</v>
      </c>
      <c r="D6" s="12">
        <v>11000</v>
      </c>
    </row>
    <row r="7" spans="1:4" x14ac:dyDescent="0.35">
      <c r="A7" s="1"/>
      <c r="B7" s="3" t="s">
        <v>48</v>
      </c>
      <c r="C7" s="4">
        <v>98333.64</v>
      </c>
      <c r="D7" s="12">
        <v>25000</v>
      </c>
    </row>
    <row r="8" spans="1:4" x14ac:dyDescent="0.35">
      <c r="A8" s="1"/>
      <c r="B8" s="6"/>
      <c r="C8" s="5"/>
      <c r="D8" s="21"/>
    </row>
    <row r="9" spans="1:4" ht="16.5" x14ac:dyDescent="0.35">
      <c r="A9" s="1"/>
      <c r="B9" s="14" t="s">
        <v>16</v>
      </c>
      <c r="C9" s="7">
        <f>SUM(C4:C8)</f>
        <v>98333.64</v>
      </c>
      <c r="D9" s="8">
        <f>SUM(D4:D8)</f>
        <v>40150</v>
      </c>
    </row>
    <row r="10" spans="1:4" x14ac:dyDescent="0.35">
      <c r="A10" s="1"/>
      <c r="B10" s="3"/>
      <c r="C10" s="1"/>
      <c r="D10" s="22"/>
    </row>
    <row r="11" spans="1:4" ht="19.5" thickBot="1" x14ac:dyDescent="0.45">
      <c r="A11" s="1"/>
      <c r="B11" s="9" t="s">
        <v>14</v>
      </c>
      <c r="C11" s="1"/>
      <c r="D11" s="22"/>
    </row>
    <row r="12" spans="1:4" ht="15" thickTop="1" x14ac:dyDescent="0.35">
      <c r="A12" s="1"/>
      <c r="B12" s="3" t="s">
        <v>50</v>
      </c>
      <c r="C12" s="4">
        <v>0</v>
      </c>
      <c r="D12" s="12">
        <v>25000</v>
      </c>
    </row>
    <row r="13" spans="1:4" x14ac:dyDescent="0.35">
      <c r="A13" s="1"/>
      <c r="B13" s="3" t="s">
        <v>51</v>
      </c>
      <c r="C13" s="4">
        <v>390.6</v>
      </c>
      <c r="D13" s="12">
        <v>1500</v>
      </c>
    </row>
    <row r="14" spans="1:4" x14ac:dyDescent="0.35">
      <c r="A14" s="1"/>
      <c r="B14" s="3" t="s">
        <v>85</v>
      </c>
      <c r="C14" s="4">
        <v>8125</v>
      </c>
      <c r="D14" s="12">
        <v>10000</v>
      </c>
    </row>
    <row r="15" spans="1:4" x14ac:dyDescent="0.35">
      <c r="A15" s="1"/>
      <c r="B15" s="3" t="s">
        <v>47</v>
      </c>
      <c r="C15" s="4">
        <v>2300</v>
      </c>
      <c r="D15" s="12">
        <v>0</v>
      </c>
    </row>
    <row r="16" spans="1:4" x14ac:dyDescent="0.35">
      <c r="A16" s="1"/>
      <c r="B16" s="6"/>
      <c r="C16" s="5"/>
      <c r="D16" s="21"/>
    </row>
    <row r="17" spans="1:4" ht="16.5" x14ac:dyDescent="0.35">
      <c r="A17" s="1"/>
      <c r="B17" s="14" t="s">
        <v>17</v>
      </c>
      <c r="C17" s="7">
        <f>SUM(C12:C16)</f>
        <v>10815.6</v>
      </c>
      <c r="D17" s="8">
        <f>SUM(D12:D15)</f>
        <v>36500</v>
      </c>
    </row>
    <row r="18" spans="1:4" ht="16.5" x14ac:dyDescent="0.35">
      <c r="A18" s="1"/>
      <c r="B18" s="19"/>
      <c r="C18" s="15"/>
      <c r="D18" s="23"/>
    </row>
    <row r="19" spans="1:4" x14ac:dyDescent="0.35">
      <c r="A19" s="1"/>
      <c r="B19" s="6"/>
      <c r="C19" s="5"/>
      <c r="D19" s="21"/>
    </row>
    <row r="20" spans="1:4" ht="16.5" x14ac:dyDescent="0.35">
      <c r="A20" s="1"/>
      <c r="B20" s="14" t="s">
        <v>18</v>
      </c>
      <c r="C20" s="7">
        <f>SUM(C9,-C17)</f>
        <v>87518.04</v>
      </c>
      <c r="D20" s="8">
        <f>SUM(D9,-D17)</f>
        <v>3650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"/>
  <sheetViews>
    <sheetView workbookViewId="0">
      <selection activeCell="C6" sqref="C6"/>
    </sheetView>
  </sheetViews>
  <sheetFormatPr defaultRowHeight="14.5" x14ac:dyDescent="0.35"/>
  <cols>
    <col min="2" max="2" width="27.54296875" customWidth="1"/>
    <col min="3" max="3" width="18.453125" customWidth="1"/>
    <col min="4" max="4" width="18.1796875" customWidth="1"/>
  </cols>
  <sheetData>
    <row r="1" spans="1:4" ht="23" thickBot="1" x14ac:dyDescent="0.5">
      <c r="A1" s="37" t="s">
        <v>55</v>
      </c>
      <c r="B1" s="37"/>
      <c r="C1" s="18" t="s">
        <v>95</v>
      </c>
      <c r="D1" s="17" t="s">
        <v>0</v>
      </c>
    </row>
    <row r="2" spans="1:4" ht="15" thickTop="1" x14ac:dyDescent="0.35">
      <c r="A2" s="1"/>
      <c r="B2" s="1"/>
      <c r="C2" s="1"/>
      <c r="D2" s="22"/>
    </row>
    <row r="3" spans="1:4" ht="19.5" thickBot="1" x14ac:dyDescent="0.45">
      <c r="A3" s="1"/>
      <c r="B3" s="9" t="s">
        <v>1</v>
      </c>
      <c r="C3" s="1"/>
      <c r="D3" s="22"/>
    </row>
    <row r="4" spans="1:4" ht="15" thickTop="1" x14ac:dyDescent="0.35">
      <c r="A4" s="1"/>
      <c r="B4" s="3" t="s">
        <v>53</v>
      </c>
      <c r="C4" s="4">
        <v>3600</v>
      </c>
      <c r="D4" s="12">
        <v>11000</v>
      </c>
    </row>
    <row r="5" spans="1:4" x14ac:dyDescent="0.35">
      <c r="A5" s="1"/>
      <c r="B5" s="3" t="s">
        <v>54</v>
      </c>
      <c r="C5" s="4">
        <v>0</v>
      </c>
      <c r="D5" s="12">
        <v>2000</v>
      </c>
    </row>
    <row r="6" spans="1:4" x14ac:dyDescent="0.35">
      <c r="A6" s="1"/>
      <c r="B6" s="6"/>
      <c r="C6" s="5"/>
      <c r="D6" s="21"/>
    </row>
    <row r="7" spans="1:4" ht="16.5" x14ac:dyDescent="0.35">
      <c r="A7" s="1"/>
      <c r="B7" s="14" t="s">
        <v>16</v>
      </c>
      <c r="C7" s="7">
        <f>SUM(C4:C6)</f>
        <v>3600</v>
      </c>
      <c r="D7" s="8">
        <f>SUM(D4:D6)</f>
        <v>13000</v>
      </c>
    </row>
    <row r="8" spans="1:4" x14ac:dyDescent="0.35">
      <c r="A8" s="1"/>
      <c r="B8" s="3"/>
      <c r="C8" s="1"/>
      <c r="D8" s="22"/>
    </row>
    <row r="9" spans="1:4" ht="19.5" thickBot="1" x14ac:dyDescent="0.45">
      <c r="A9" s="1"/>
      <c r="B9" s="9" t="s">
        <v>14</v>
      </c>
      <c r="C9" s="1"/>
      <c r="D9" s="22"/>
    </row>
    <row r="10" spans="1:4" ht="15" thickTop="1" x14ac:dyDescent="0.35">
      <c r="A10" s="1"/>
      <c r="B10" s="6"/>
      <c r="C10" s="5"/>
      <c r="D10" s="21"/>
    </row>
    <row r="11" spans="1:4" ht="16.5" x14ac:dyDescent="0.35">
      <c r="A11" s="1"/>
      <c r="B11" s="14" t="s">
        <v>17</v>
      </c>
      <c r="C11" s="7">
        <f>SUM(C10:C10)</f>
        <v>0</v>
      </c>
      <c r="D11" s="8">
        <f>SUM(D10:D10)</f>
        <v>0</v>
      </c>
    </row>
    <row r="12" spans="1:4" ht="16.5" x14ac:dyDescent="0.35">
      <c r="A12" s="1"/>
      <c r="B12" s="19"/>
      <c r="C12" s="15"/>
      <c r="D12" s="23"/>
    </row>
    <row r="13" spans="1:4" x14ac:dyDescent="0.35">
      <c r="A13" s="1"/>
      <c r="B13" s="6"/>
      <c r="C13" s="5"/>
      <c r="D13" s="21"/>
    </row>
    <row r="14" spans="1:4" ht="16.5" x14ac:dyDescent="0.35">
      <c r="A14" s="1"/>
      <c r="B14" s="14" t="s">
        <v>18</v>
      </c>
      <c r="C14" s="7">
        <f>SUM(C7,-C11)</f>
        <v>3600</v>
      </c>
      <c r="D14" s="8">
        <f>SUM(D7,-D11)</f>
        <v>13000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8"/>
  <sheetViews>
    <sheetView workbookViewId="0">
      <selection activeCell="C29" sqref="C29"/>
    </sheetView>
  </sheetViews>
  <sheetFormatPr defaultRowHeight="14.5" x14ac:dyDescent="0.35"/>
  <cols>
    <col min="2" max="2" width="27.1796875" customWidth="1"/>
    <col min="3" max="3" width="17.26953125" customWidth="1"/>
    <col min="4" max="4" width="18.54296875" customWidth="1"/>
  </cols>
  <sheetData>
    <row r="1" spans="1:4" s="32" customFormat="1" ht="23" thickBot="1" x14ac:dyDescent="0.5">
      <c r="A1" s="37" t="s">
        <v>9</v>
      </c>
      <c r="B1" s="37"/>
      <c r="C1" s="18" t="s">
        <v>95</v>
      </c>
      <c r="D1" s="17" t="s">
        <v>0</v>
      </c>
    </row>
    <row r="2" spans="1:4" ht="15" thickTop="1" x14ac:dyDescent="0.35">
      <c r="A2" s="1"/>
      <c r="B2" s="1"/>
      <c r="C2" s="1"/>
      <c r="D2" s="22"/>
    </row>
    <row r="3" spans="1:4" ht="19" x14ac:dyDescent="0.4">
      <c r="A3" s="1"/>
      <c r="B3" s="31" t="s">
        <v>1</v>
      </c>
      <c r="C3" s="1"/>
      <c r="D3" s="22"/>
    </row>
    <row r="4" spans="1:4" x14ac:dyDescent="0.35">
      <c r="B4" s="3" t="s">
        <v>68</v>
      </c>
      <c r="C4" s="4">
        <v>0</v>
      </c>
      <c r="D4" s="12">
        <v>0</v>
      </c>
    </row>
    <row r="5" spans="1:4" x14ac:dyDescent="0.35">
      <c r="B5" s="3" t="s">
        <v>75</v>
      </c>
      <c r="C5" s="4">
        <v>0</v>
      </c>
      <c r="D5" s="12">
        <v>0</v>
      </c>
    </row>
    <row r="6" spans="1:4" x14ac:dyDescent="0.35">
      <c r="B6" s="3" t="s">
        <v>76</v>
      </c>
      <c r="C6" s="4">
        <v>0</v>
      </c>
      <c r="D6" s="12">
        <v>0</v>
      </c>
    </row>
    <row r="7" spans="1:4" x14ac:dyDescent="0.35">
      <c r="A7" s="1"/>
      <c r="B7" s="16" t="s">
        <v>67</v>
      </c>
      <c r="C7" s="30">
        <v>0</v>
      </c>
      <c r="D7" s="29">
        <v>0</v>
      </c>
    </row>
    <row r="8" spans="1:4" x14ac:dyDescent="0.35">
      <c r="A8" s="1"/>
      <c r="B8" s="16" t="s">
        <v>66</v>
      </c>
      <c r="C8" s="30">
        <v>9700</v>
      </c>
      <c r="D8" s="29">
        <v>0</v>
      </c>
    </row>
    <row r="9" spans="1:4" x14ac:dyDescent="0.35">
      <c r="A9" s="1"/>
      <c r="B9" s="6"/>
      <c r="C9" s="7"/>
      <c r="D9" s="8"/>
    </row>
    <row r="10" spans="1:4" ht="16.5" x14ac:dyDescent="0.35">
      <c r="A10" s="1"/>
      <c r="B10" s="14" t="s">
        <v>16</v>
      </c>
      <c r="C10" s="7">
        <f>SUM(C4:C9)</f>
        <v>9700</v>
      </c>
      <c r="D10" s="8">
        <f>SUM(D4:D9)</f>
        <v>0</v>
      </c>
    </row>
    <row r="11" spans="1:4" x14ac:dyDescent="0.35">
      <c r="A11" s="1"/>
      <c r="B11" s="3"/>
      <c r="C11" s="1"/>
      <c r="D11" s="22"/>
    </row>
    <row r="12" spans="1:4" ht="19.5" thickBot="1" x14ac:dyDescent="0.45">
      <c r="A12" s="1"/>
      <c r="B12" s="9" t="s">
        <v>14</v>
      </c>
      <c r="C12" s="1"/>
      <c r="D12" s="22"/>
    </row>
    <row r="13" spans="1:4" ht="15" thickTop="1" x14ac:dyDescent="0.35">
      <c r="A13" s="1"/>
      <c r="B13" s="3" t="s">
        <v>56</v>
      </c>
      <c r="C13" s="4">
        <v>0</v>
      </c>
      <c r="D13" s="12">
        <v>500</v>
      </c>
    </row>
    <row r="14" spans="1:4" x14ac:dyDescent="0.35">
      <c r="A14" s="1"/>
      <c r="B14" s="3" t="s">
        <v>77</v>
      </c>
      <c r="C14" s="4">
        <v>0</v>
      </c>
      <c r="D14" s="12">
        <v>300</v>
      </c>
    </row>
    <row r="15" spans="1:4" x14ac:dyDescent="0.35">
      <c r="A15" s="1"/>
      <c r="B15" s="3" t="s">
        <v>78</v>
      </c>
      <c r="C15" s="4">
        <v>0</v>
      </c>
      <c r="D15" s="12">
        <v>400</v>
      </c>
    </row>
    <row r="16" spans="1:4" x14ac:dyDescent="0.35">
      <c r="A16" s="1"/>
      <c r="B16" s="3" t="s">
        <v>57</v>
      </c>
      <c r="C16" s="4">
        <v>0</v>
      </c>
      <c r="D16" s="12">
        <v>1500</v>
      </c>
    </row>
    <row r="17" spans="1:4" x14ac:dyDescent="0.35">
      <c r="A17" s="1"/>
      <c r="B17" s="3" t="s">
        <v>58</v>
      </c>
      <c r="C17" s="4">
        <v>0</v>
      </c>
      <c r="D17" s="12">
        <v>500</v>
      </c>
    </row>
    <row r="18" spans="1:4" x14ac:dyDescent="0.35">
      <c r="A18" s="1"/>
      <c r="B18" s="3" t="s">
        <v>59</v>
      </c>
      <c r="C18" s="4">
        <v>0</v>
      </c>
      <c r="D18" s="12">
        <v>2000</v>
      </c>
    </row>
    <row r="19" spans="1:4" x14ac:dyDescent="0.35">
      <c r="A19" s="1"/>
      <c r="B19" s="3" t="s">
        <v>60</v>
      </c>
      <c r="C19" s="4">
        <v>0</v>
      </c>
      <c r="D19" s="12">
        <v>1000</v>
      </c>
    </row>
    <row r="20" spans="1:4" x14ac:dyDescent="0.35">
      <c r="A20" s="1"/>
      <c r="B20" s="3" t="s">
        <v>61</v>
      </c>
      <c r="C20" s="4">
        <v>123.29</v>
      </c>
      <c r="D20" s="12">
        <v>1150</v>
      </c>
    </row>
    <row r="21" spans="1:4" x14ac:dyDescent="0.35">
      <c r="A21" s="1"/>
      <c r="B21" s="3" t="s">
        <v>62</v>
      </c>
      <c r="C21" s="4">
        <v>1.6</v>
      </c>
      <c r="D21" s="12">
        <v>200</v>
      </c>
    </row>
    <row r="22" spans="1:4" x14ac:dyDescent="0.35">
      <c r="A22" s="1"/>
      <c r="B22" s="3" t="s">
        <v>63</v>
      </c>
      <c r="C22" s="4">
        <v>1862</v>
      </c>
      <c r="D22" s="12">
        <v>3500</v>
      </c>
    </row>
    <row r="23" spans="1:4" x14ac:dyDescent="0.35">
      <c r="A23" s="1"/>
      <c r="B23" s="3" t="s">
        <v>64</v>
      </c>
      <c r="C23" s="4">
        <v>0</v>
      </c>
      <c r="D23" s="12">
        <v>400</v>
      </c>
    </row>
    <row r="24" spans="1:4" x14ac:dyDescent="0.35">
      <c r="A24" s="1"/>
      <c r="B24" s="3" t="s">
        <v>68</v>
      </c>
      <c r="C24" s="4">
        <v>0</v>
      </c>
      <c r="D24" s="12">
        <v>1000</v>
      </c>
    </row>
    <row r="25" spans="1:4" x14ac:dyDescent="0.35">
      <c r="A25" s="1"/>
      <c r="B25" s="3" t="s">
        <v>69</v>
      </c>
      <c r="C25" s="4">
        <v>0</v>
      </c>
      <c r="D25" s="12">
        <v>200</v>
      </c>
    </row>
    <row r="26" spans="1:4" x14ac:dyDescent="0.35">
      <c r="A26" s="1"/>
      <c r="B26" s="3" t="s">
        <v>70</v>
      </c>
      <c r="C26" s="4">
        <v>0</v>
      </c>
      <c r="D26" s="12">
        <v>500</v>
      </c>
    </row>
    <row r="27" spans="1:4" x14ac:dyDescent="0.35">
      <c r="A27" s="1"/>
      <c r="B27" s="3" t="s">
        <v>71</v>
      </c>
      <c r="C27" s="4">
        <v>0</v>
      </c>
      <c r="D27" s="12">
        <v>2900</v>
      </c>
    </row>
    <row r="28" spans="1:4" x14ac:dyDescent="0.35">
      <c r="A28" s="1"/>
      <c r="B28" s="3" t="s">
        <v>72</v>
      </c>
      <c r="C28" s="4">
        <v>0</v>
      </c>
      <c r="D28" s="12">
        <v>0</v>
      </c>
    </row>
    <row r="29" spans="1:4" x14ac:dyDescent="0.35">
      <c r="A29" s="1"/>
      <c r="B29" s="3" t="s">
        <v>74</v>
      </c>
      <c r="C29" s="4">
        <v>0</v>
      </c>
      <c r="D29" s="12">
        <v>0</v>
      </c>
    </row>
    <row r="30" spans="1:4" x14ac:dyDescent="0.35">
      <c r="A30" s="1"/>
      <c r="B30" s="3" t="s">
        <v>73</v>
      </c>
      <c r="C30" s="4">
        <v>0</v>
      </c>
      <c r="D30" s="12">
        <v>0</v>
      </c>
    </row>
    <row r="31" spans="1:4" x14ac:dyDescent="0.35">
      <c r="A31" s="1"/>
      <c r="B31" s="3" t="s">
        <v>65</v>
      </c>
      <c r="C31" s="4">
        <v>9400</v>
      </c>
      <c r="D31" s="12">
        <v>0</v>
      </c>
    </row>
    <row r="32" spans="1:4" x14ac:dyDescent="0.35">
      <c r="A32" s="1"/>
      <c r="B32" s="3" t="s">
        <v>86</v>
      </c>
      <c r="C32" s="4">
        <v>0</v>
      </c>
      <c r="D32" s="12">
        <v>0</v>
      </c>
    </row>
    <row r="33" spans="1:4" x14ac:dyDescent="0.35">
      <c r="A33" s="1"/>
      <c r="B33" s="3" t="s">
        <v>87</v>
      </c>
      <c r="C33" s="4">
        <v>583.79</v>
      </c>
      <c r="D33" s="12">
        <v>0</v>
      </c>
    </row>
    <row r="34" spans="1:4" x14ac:dyDescent="0.35">
      <c r="A34" s="1"/>
      <c r="B34" s="6"/>
      <c r="C34" s="5"/>
      <c r="D34" s="21"/>
    </row>
    <row r="35" spans="1:4" ht="16.5" x14ac:dyDescent="0.35">
      <c r="A35" s="1"/>
      <c r="B35" s="14" t="s">
        <v>17</v>
      </c>
      <c r="C35" s="7">
        <f>SUM(C13:C34)</f>
        <v>11970.68</v>
      </c>
      <c r="D35" s="8">
        <f>SUM(D13:D34)</f>
        <v>16050</v>
      </c>
    </row>
    <row r="36" spans="1:4" ht="16.5" x14ac:dyDescent="0.35">
      <c r="A36" s="1"/>
      <c r="B36" s="19"/>
      <c r="C36" s="15"/>
      <c r="D36" s="23"/>
    </row>
    <row r="37" spans="1:4" x14ac:dyDescent="0.35">
      <c r="A37" s="1"/>
      <c r="B37" s="6"/>
      <c r="C37" s="5"/>
      <c r="D37" s="21"/>
    </row>
    <row r="38" spans="1:4" ht="16.5" x14ac:dyDescent="0.35">
      <c r="A38" s="1"/>
      <c r="B38" s="14" t="s">
        <v>18</v>
      </c>
      <c r="C38" s="7">
        <f>SUM(C10,-C35)</f>
        <v>-2270.6800000000003</v>
      </c>
      <c r="D38" s="8">
        <f>SUM(D10,-D35)</f>
        <v>-16050</v>
      </c>
    </row>
  </sheetData>
  <mergeCells count="1">
    <mergeCell ref="A1:B1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9"/>
  <sheetViews>
    <sheetView workbookViewId="0">
      <selection activeCell="K16" sqref="K16"/>
    </sheetView>
  </sheetViews>
  <sheetFormatPr defaultRowHeight="14.5" x14ac:dyDescent="0.35"/>
  <cols>
    <col min="2" max="2" width="27.453125" customWidth="1"/>
    <col min="3" max="3" width="18.26953125" customWidth="1"/>
    <col min="4" max="4" width="18.453125" customWidth="1"/>
  </cols>
  <sheetData>
    <row r="1" spans="1:4" ht="23" thickBot="1" x14ac:dyDescent="0.5">
      <c r="A1" s="37" t="s">
        <v>79</v>
      </c>
      <c r="B1" s="37"/>
      <c r="C1" s="18" t="s">
        <v>95</v>
      </c>
      <c r="D1" s="17" t="s">
        <v>0</v>
      </c>
    </row>
    <row r="2" spans="1:4" ht="15" thickTop="1" x14ac:dyDescent="0.35">
      <c r="A2" s="1"/>
      <c r="B2" s="1"/>
      <c r="C2" s="1"/>
      <c r="D2" s="22"/>
    </row>
    <row r="3" spans="1:4" ht="19.5" thickBot="1" x14ac:dyDescent="0.45">
      <c r="A3" s="1"/>
      <c r="B3" s="9" t="s">
        <v>1</v>
      </c>
      <c r="C3" s="1"/>
      <c r="D3" s="22"/>
    </row>
    <row r="4" spans="1:4" ht="15" thickTop="1" x14ac:dyDescent="0.35">
      <c r="A4" s="1"/>
      <c r="B4" s="3" t="s">
        <v>80</v>
      </c>
      <c r="C4" s="4">
        <v>1860.18</v>
      </c>
      <c r="D4" s="12">
        <v>1000</v>
      </c>
    </row>
    <row r="5" spans="1:4" x14ac:dyDescent="0.35">
      <c r="A5" s="1"/>
      <c r="B5" s="6"/>
      <c r="C5" s="5"/>
      <c r="D5" s="21"/>
    </row>
    <row r="6" spans="1:4" ht="16.5" x14ac:dyDescent="0.35">
      <c r="A6" s="1"/>
      <c r="B6" s="14" t="s">
        <v>16</v>
      </c>
      <c r="C6" s="7">
        <f>SUM(C4:C5)</f>
        <v>1860.18</v>
      </c>
      <c r="D6" s="8">
        <f>SUM(D4:D5)</f>
        <v>1000</v>
      </c>
    </row>
    <row r="7" spans="1:4" x14ac:dyDescent="0.35">
      <c r="A7" s="1"/>
      <c r="B7" s="3"/>
      <c r="C7" s="1"/>
      <c r="D7" s="22"/>
    </row>
    <row r="8" spans="1:4" ht="19.5" thickBot="1" x14ac:dyDescent="0.45">
      <c r="A8" s="1"/>
      <c r="B8" s="9" t="s">
        <v>14</v>
      </c>
      <c r="C8" s="1"/>
      <c r="D8" s="22"/>
    </row>
    <row r="9" spans="1:4" ht="15" thickTop="1" x14ac:dyDescent="0.35">
      <c r="A9" s="1"/>
      <c r="B9" s="3" t="s">
        <v>81</v>
      </c>
      <c r="C9" s="4">
        <v>429</v>
      </c>
      <c r="D9" s="12">
        <v>200</v>
      </c>
    </row>
    <row r="10" spans="1:4" x14ac:dyDescent="0.35">
      <c r="A10" s="1"/>
      <c r="B10" s="3" t="s">
        <v>82</v>
      </c>
      <c r="C10" s="4">
        <v>0</v>
      </c>
      <c r="D10" s="12">
        <v>100</v>
      </c>
    </row>
    <row r="11" spans="1:4" x14ac:dyDescent="0.35">
      <c r="A11" s="1"/>
      <c r="B11" s="3" t="s">
        <v>83</v>
      </c>
      <c r="C11" s="4">
        <v>0</v>
      </c>
      <c r="D11" s="12">
        <v>200</v>
      </c>
    </row>
    <row r="12" spans="1:4" x14ac:dyDescent="0.35">
      <c r="A12" s="1"/>
      <c r="B12" s="6"/>
      <c r="C12" s="5"/>
      <c r="D12" s="21"/>
    </row>
    <row r="13" spans="1:4" ht="16.5" x14ac:dyDescent="0.35">
      <c r="A13" s="1"/>
      <c r="B13" s="14" t="s">
        <v>17</v>
      </c>
      <c r="C13" s="7">
        <f>SUM(C9:C12)</f>
        <v>429</v>
      </c>
      <c r="D13" s="8">
        <f>SUM(D9:D12)</f>
        <v>500</v>
      </c>
    </row>
    <row r="14" spans="1:4" ht="16.5" x14ac:dyDescent="0.35">
      <c r="A14" s="1"/>
      <c r="B14" s="19"/>
      <c r="C14" s="15"/>
      <c r="D14" s="23"/>
    </row>
    <row r="15" spans="1:4" x14ac:dyDescent="0.35">
      <c r="A15" s="1"/>
      <c r="B15" s="6"/>
      <c r="C15" s="5"/>
      <c r="D15" s="21"/>
    </row>
    <row r="16" spans="1:4" ht="16.5" x14ac:dyDescent="0.35">
      <c r="A16" s="1"/>
      <c r="B16" s="14" t="s">
        <v>18</v>
      </c>
      <c r="C16" s="7">
        <f>SUM(C6,-C13)</f>
        <v>1431.18</v>
      </c>
      <c r="D16" s="8">
        <f>SUM(D6,-D13)</f>
        <v>500</v>
      </c>
    </row>
    <row r="17" spans="1:4" x14ac:dyDescent="0.35">
      <c r="A17" s="1"/>
      <c r="B17" s="1"/>
      <c r="C17" s="1"/>
      <c r="D17" s="1"/>
    </row>
    <row r="18" spans="1:4" x14ac:dyDescent="0.35">
      <c r="A18" s="1"/>
      <c r="B18" s="1"/>
      <c r="C18" s="1"/>
      <c r="D18" s="1"/>
    </row>
    <row r="19" spans="1:4" x14ac:dyDescent="0.35">
      <c r="A19" s="1"/>
      <c r="B19" s="1"/>
      <c r="C19" s="1"/>
      <c r="D19" s="1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Budgetresultat</vt:lpstr>
      <vt:lpstr>Gyckel &amp; toast</vt:lpstr>
      <vt:lpstr>Medlemsverksamhet</vt:lpstr>
      <vt:lpstr>Föreningslokaler</vt:lpstr>
      <vt:lpstr>Föreningsprofilprodukter</vt:lpstr>
      <vt:lpstr>Uppsättning</vt:lpstr>
      <vt:lpstr>Medlemsavgift</vt:lpstr>
      <vt:lpstr>Administration</vt:lpstr>
      <vt:lpstr>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Jinshu Pan</dc:creator>
  <cp:lastModifiedBy>Alexandra Janzon</cp:lastModifiedBy>
  <cp:lastPrinted>2017-12-03T18:06:17Z</cp:lastPrinted>
  <dcterms:created xsi:type="dcterms:W3CDTF">2017-11-30T16:22:38Z</dcterms:created>
  <dcterms:modified xsi:type="dcterms:W3CDTF">2018-05-05T20:27:02Z</dcterms:modified>
</cp:coreProperties>
</file>